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DA8D8E9D-A256-4695-976C-953A8063DEC9}" xr6:coauthVersionLast="34" xr6:coauthVersionMax="34" xr10:uidLastSave="{00000000-0000-0000-0000-000000000000}"/>
  <bookViews>
    <workbookView xWindow="0" yWindow="0" windowWidth="20490" windowHeight="7545" xr2:uid="{A4BD6596-5546-464E-A5EA-C9623FA77E01}"/>
  </bookViews>
  <sheets>
    <sheet name="5.6" sheetId="1" r:id="rId1"/>
  </sheets>
  <externalReferences>
    <externalReference r:id="rId2"/>
  </externalReferences>
  <definedNames>
    <definedName name="_xlnm.Print_Area" localSheetId="0">'5.6'!$A$1:$I$44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K34" i="1" s="1"/>
  <c r="D34" i="1"/>
  <c r="H33" i="1"/>
  <c r="G33" i="1"/>
  <c r="D33" i="1"/>
  <c r="G32" i="1"/>
  <c r="H32" i="1" s="1"/>
  <c r="D32" i="1"/>
  <c r="G31" i="1"/>
  <c r="H31" i="1" s="1"/>
  <c r="D31" i="1"/>
  <c r="G30" i="1"/>
  <c r="H30" i="1" s="1"/>
  <c r="D30" i="1"/>
  <c r="H29" i="1"/>
  <c r="G29" i="1"/>
  <c r="G28" i="1"/>
  <c r="H28" i="1" s="1"/>
  <c r="D28" i="1"/>
  <c r="G27" i="1"/>
  <c r="H27" i="1" s="1"/>
  <c r="D27" i="1"/>
  <c r="H26" i="1"/>
  <c r="G26" i="1"/>
  <c r="D26" i="1"/>
  <c r="F24" i="1"/>
  <c r="E24" i="1"/>
  <c r="D24" i="1"/>
  <c r="G24" i="1" s="1"/>
  <c r="H24" i="1" s="1"/>
  <c r="K22" i="1"/>
  <c r="G22" i="1"/>
  <c r="H22" i="1" s="1"/>
  <c r="D22" i="1"/>
  <c r="K21" i="1"/>
  <c r="G21" i="1"/>
  <c r="H21" i="1" s="1"/>
  <c r="D21" i="1"/>
  <c r="K20" i="1"/>
  <c r="G20" i="1"/>
  <c r="H20" i="1" s="1"/>
  <c r="D20" i="1"/>
  <c r="K19" i="1"/>
  <c r="H19" i="1"/>
  <c r="D19" i="1"/>
  <c r="K18" i="1"/>
  <c r="H18" i="1"/>
  <c r="G18" i="1"/>
  <c r="D18" i="1"/>
  <c r="K17" i="1"/>
  <c r="H17" i="1"/>
  <c r="G17" i="1"/>
  <c r="D17" i="1"/>
  <c r="K16" i="1"/>
  <c r="H16" i="1"/>
  <c r="G16" i="1"/>
  <c r="D16" i="1"/>
  <c r="G14" i="1"/>
  <c r="H14" i="1" s="1"/>
  <c r="F14" i="1"/>
  <c r="E14" i="1"/>
  <c r="D14" i="1"/>
  <c r="G13" i="1"/>
  <c r="F12" i="1"/>
  <c r="E12" i="1"/>
  <c r="D12" i="1" l="1"/>
  <c r="G12" i="1" s="1"/>
  <c r="H12" i="1" s="1"/>
  <c r="H34" i="1"/>
</calcChain>
</file>

<file path=xl/sharedStrings.xml><?xml version="1.0" encoding="utf-8"?>
<sst xmlns="http://schemas.openxmlformats.org/spreadsheetml/2006/main" count="35" uniqueCount="34">
  <si>
    <t>ESTADO ANALÍTICO DEL ACTIVO</t>
  </si>
  <si>
    <t>Al 30 de Junio de 2018</t>
  </si>
  <si>
    <t>(Pesos)</t>
  </si>
  <si>
    <t>Ente Público:</t>
  </si>
  <si>
    <t>INSTITUTO DE ALFABETIZACIÓN Y EDUCACIÓN BÁSICA PARA ADULTOS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</si>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</sst>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3" fontId="2" fillId="3" borderId="0" xfId="0" applyNumberFormat="1" applyFont="1" applyFill="1" applyBorder="1"/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 xr:uid="{EF440D45-3BB1-4621-89AF-AE8E19663729}"/>
    <cellStyle name="Millares" xfId="1" builtinId="3"/>
    <cellStyle name="Normal" xfId="0" builtinId="0"/>
    <cellStyle name="Normal 2" xfId="2" xr:uid="{E3D4AF85-3C1A-4E91-BEC5-CE8544AB5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>
        <row r="16">
          <cell r="D16">
            <v>90682489.120000005</v>
          </cell>
          <cell r="E16">
            <v>72230593.909999996</v>
          </cell>
        </row>
        <row r="17">
          <cell r="D17">
            <v>15733612.48</v>
          </cell>
          <cell r="E17">
            <v>32985563.629999999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138736.85999999999</v>
          </cell>
          <cell r="E22">
            <v>138736.85999999999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-26944611.199999999</v>
          </cell>
        </row>
        <row r="35">
          <cell r="E35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3CFE-5FE1-491E-BB9D-1456F0B52FA4}">
  <sheetPr codeName="Hoja6">
    <pageSetUpPr fitToPage="1"/>
  </sheetPr>
  <dimension ref="A1:Q44"/>
  <sheetViews>
    <sheetView showGridLines="0" tabSelected="1" topLeftCell="A31" zoomScale="85" zoomScaleNormal="85" workbookViewId="0">
      <selection activeCell="B40" sqref="B40:F43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5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3" t="s">
        <v>0</v>
      </c>
      <c r="C2" s="3"/>
      <c r="D2" s="3"/>
      <c r="E2" s="3"/>
      <c r="F2" s="3"/>
      <c r="G2" s="3"/>
      <c r="H2" s="3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G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126515160.39999999</v>
      </c>
      <c r="E12" s="31">
        <f>+E14+E24</f>
        <v>624774271.83000004</v>
      </c>
      <c r="F12" s="31">
        <f>+F14+F24</f>
        <v>623277843.71999991</v>
      </c>
      <c r="G12" s="31">
        <f>+D12+E12-F12</f>
        <v>128011588.51000011</v>
      </c>
      <c r="H12" s="31">
        <f>+G12-D12</f>
        <v>1496428.1100001186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 t="shared" ref="G13:G14" si="0"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105354894.39999999</v>
      </c>
      <c r="E14" s="36">
        <f>SUM(E16:E22)</f>
        <v>624306610.67000008</v>
      </c>
      <c r="F14" s="36">
        <f>SUM(F16:F22)</f>
        <v>623106666.6099999</v>
      </c>
      <c r="G14" s="31">
        <f t="shared" si="0"/>
        <v>106554838.46000016</v>
      </c>
      <c r="H14" s="36">
        <f>+G14-D14</f>
        <v>1199944.0600001663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f>+'[1]5.2'!E16</f>
        <v>72230593.909999996</v>
      </c>
      <c r="E16" s="44">
        <v>353290840.61000001</v>
      </c>
      <c r="F16" s="44">
        <v>334838945.39999998</v>
      </c>
      <c r="G16" s="45">
        <f>+D16+E16-F16</f>
        <v>90682489.120000005</v>
      </c>
      <c r="H16" s="45">
        <f>+G16-D16</f>
        <v>18451895.210000008</v>
      </c>
      <c r="I16" s="42"/>
      <c r="J16" s="5"/>
      <c r="K16" s="38" t="str">
        <f>IF(G16='[1]5.2'!D16,"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f>+'[1]5.2'!E17</f>
        <v>32985563.629999999</v>
      </c>
      <c r="E17" s="44">
        <v>271015770.06</v>
      </c>
      <c r="F17" s="44">
        <v>288267721.20999998</v>
      </c>
      <c r="G17" s="45">
        <f>+D17+E17-F17</f>
        <v>15733612.480000019</v>
      </c>
      <c r="H17" s="45">
        <f t="shared" ref="H17:H21" si="1">+G17-D17</f>
        <v>-17251951.14999998</v>
      </c>
      <c r="I17" s="42"/>
      <c r="J17" s="5"/>
      <c r="K17" s="38" t="str">
        <f>IF(G17='[1]5.2'!D17," ","Error")</f>
        <v xml:space="preserve"> </v>
      </c>
      <c r="L17" s="46"/>
    </row>
    <row r="18" spans="1:14" s="6" customFormat="1" ht="19.5" customHeight="1" x14ac:dyDescent="0.2">
      <c r="A18" s="39"/>
      <c r="B18" s="43" t="s">
        <v>17</v>
      </c>
      <c r="C18" s="43"/>
      <c r="D18" s="44">
        <f>+'[1]5.2'!E18</f>
        <v>0</v>
      </c>
      <c r="E18" s="44"/>
      <c r="F18" s="44"/>
      <c r="G18" s="45">
        <f t="shared" ref="G18:G22" si="2">+D18+E18-F18</f>
        <v>0</v>
      </c>
      <c r="H18" s="45">
        <f t="shared" si="1"/>
        <v>0</v>
      </c>
      <c r="I18" s="42"/>
      <c r="J18" s="5"/>
      <c r="K18" s="38" t="str">
        <f>IF(G18='[1]5.2'!D18,"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f>+'[1]5.2'!E19</f>
        <v>0</v>
      </c>
      <c r="E19" s="44">
        <v>0</v>
      </c>
      <c r="G19" s="45"/>
      <c r="H19" s="45">
        <f t="shared" si="1"/>
        <v>0</v>
      </c>
      <c r="I19" s="42"/>
      <c r="J19" s="5"/>
      <c r="K19" s="38" t="str">
        <f>IF(G19='[1]5.2'!D19,"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f>+'[1]5.2'!E20</f>
        <v>0</v>
      </c>
      <c r="E20" s="44">
        <v>0</v>
      </c>
      <c r="F20" s="44">
        <v>0</v>
      </c>
      <c r="G20" s="45">
        <f t="shared" si="2"/>
        <v>0</v>
      </c>
      <c r="H20" s="45">
        <f t="shared" si="1"/>
        <v>0</v>
      </c>
      <c r="I20" s="42"/>
      <c r="J20" s="5"/>
      <c r="K20" s="38" t="str">
        <f>IF(G20='[1]5.2'!D20,"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f>+'[1]5.2'!E21</f>
        <v>0</v>
      </c>
      <c r="E21" s="44">
        <v>0</v>
      </c>
      <c r="F21" s="44">
        <v>0</v>
      </c>
      <c r="G21" s="45">
        <f t="shared" si="2"/>
        <v>0</v>
      </c>
      <c r="H21" s="45">
        <f t="shared" si="1"/>
        <v>0</v>
      </c>
      <c r="I21" s="42"/>
      <c r="J21" s="5"/>
      <c r="K21" s="38" t="str">
        <f>IF(G21='[1]5.2'!D21,"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f>+'[1]5.2'!E22</f>
        <v>138736.85999999999</v>
      </c>
      <c r="E22" s="44">
        <v>0</v>
      </c>
      <c r="F22" s="44"/>
      <c r="G22" s="45">
        <f t="shared" si="2"/>
        <v>138736.85999999999</v>
      </c>
      <c r="H22" s="45">
        <f>+G22-D22</f>
        <v>0</v>
      </c>
      <c r="I22" s="42"/>
      <c r="K22" s="38" t="str">
        <f>IF(G22='[1]5.2'!D22," ","Error")</f>
        <v xml:space="preserve"> </v>
      </c>
    </row>
    <row r="23" spans="1:14" x14ac:dyDescent="0.2">
      <c r="A23" s="39"/>
      <c r="B23" s="47"/>
      <c r="C23" s="47"/>
      <c r="D23" s="48"/>
      <c r="E23" s="48"/>
      <c r="F23" s="48"/>
      <c r="G23" s="48"/>
      <c r="H23" s="48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21160266.000000004</v>
      </c>
      <c r="E24" s="36">
        <f>SUM(E26:E34)</f>
        <v>467661.16</v>
      </c>
      <c r="F24" s="36">
        <f>SUM(F26:F34)</f>
        <v>171177.11</v>
      </c>
      <c r="G24" s="36">
        <f>+D24+E24-F24</f>
        <v>21456750.050000004</v>
      </c>
      <c r="H24" s="36">
        <f>+G24-D24</f>
        <v>296484.05000000075</v>
      </c>
      <c r="I24" s="37"/>
      <c r="K24" s="38"/>
    </row>
    <row r="25" spans="1:14" ht="5.0999999999999996" customHeight="1" x14ac:dyDescent="0.2">
      <c r="A25" s="39"/>
      <c r="B25" s="40"/>
      <c r="C25" s="47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+'[1]5.2'!E29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+'[1]5.2'!E30</f>
        <v>0</v>
      </c>
      <c r="E27" s="44">
        <v>0</v>
      </c>
      <c r="F27" s="44">
        <v>0</v>
      </c>
      <c r="G27" s="45">
        <f t="shared" ref="G27:G34" si="3">+D27+E27-F27</f>
        <v>0</v>
      </c>
      <c r="H27" s="45">
        <f t="shared" ref="H27:H34" si="4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f>+'[1]5.2'!E31</f>
        <v>0</v>
      </c>
      <c r="E28" s="44">
        <v>0</v>
      </c>
      <c r="F28" s="44">
        <v>0</v>
      </c>
      <c r="G28" s="45">
        <f t="shared" si="3"/>
        <v>0</v>
      </c>
      <c r="H28" s="45">
        <f t="shared" si="4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48104877.200000003</v>
      </c>
      <c r="E29" s="44">
        <v>298345.05</v>
      </c>
      <c r="F29" s="44">
        <v>171177.11</v>
      </c>
      <c r="G29" s="45">
        <f t="shared" si="3"/>
        <v>48232045.140000001</v>
      </c>
      <c r="H29" s="45">
        <f t="shared" si="4"/>
        <v>127167.93999999762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f>+'[1]5.2'!E33</f>
        <v>0</v>
      </c>
      <c r="E30" s="44">
        <v>0</v>
      </c>
      <c r="F30" s="44">
        <v>0</v>
      </c>
      <c r="G30" s="45">
        <f t="shared" si="3"/>
        <v>0</v>
      </c>
      <c r="H30" s="45">
        <f t="shared" si="4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f>+'[1]5.2'!E34</f>
        <v>-26944611.199999999</v>
      </c>
      <c r="E31" s="44">
        <v>169316.11</v>
      </c>
      <c r="F31" s="44"/>
      <c r="G31" s="45">
        <f t="shared" si="3"/>
        <v>-26775295.09</v>
      </c>
      <c r="H31" s="45">
        <f t="shared" si="4"/>
        <v>169316.1099999994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f>+'[1]5.2'!E35</f>
        <v>0</v>
      </c>
      <c r="E32" s="44">
        <v>0</v>
      </c>
      <c r="F32" s="44">
        <v>0</v>
      </c>
      <c r="G32" s="45">
        <f t="shared" si="3"/>
        <v>0</v>
      </c>
      <c r="H32" s="45">
        <f t="shared" si="4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+'[1]5.2'!E36</f>
        <v>0</v>
      </c>
      <c r="E33" s="44">
        <v>0</v>
      </c>
      <c r="F33" s="44">
        <v>0</v>
      </c>
      <c r="G33" s="45">
        <f t="shared" si="3"/>
        <v>0</v>
      </c>
      <c r="H33" s="45">
        <f t="shared" si="4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+'[1]5.2'!E37</f>
        <v>0</v>
      </c>
      <c r="E34" s="44">
        <v>0</v>
      </c>
      <c r="F34" s="44">
        <v>0</v>
      </c>
      <c r="G34" s="45">
        <f t="shared" si="3"/>
        <v>0</v>
      </c>
      <c r="H34" s="45">
        <f t="shared" si="4"/>
        <v>0</v>
      </c>
      <c r="I34" s="42"/>
      <c r="K34" s="38" t="str">
        <f>IF(G34='[1]5.2'!D37," ","error")</f>
        <v xml:space="preserve"> </v>
      </c>
    </row>
    <row r="35" spans="1:17" x14ac:dyDescent="0.2">
      <c r="A35" s="39"/>
      <c r="B35" s="47"/>
      <c r="C35" s="47"/>
      <c r="D35" s="48"/>
      <c r="E35" s="41"/>
      <c r="F35" s="41"/>
      <c r="G35" s="41"/>
      <c r="H35" s="41"/>
      <c r="I35" s="42"/>
      <c r="K35" s="38"/>
    </row>
    <row r="36" spans="1:17" ht="6" customHeight="1" x14ac:dyDescent="0.2">
      <c r="A36" s="49"/>
      <c r="B36" s="50"/>
      <c r="C36" s="50"/>
      <c r="D36" s="50"/>
      <c r="E36" s="50"/>
      <c r="F36" s="50"/>
      <c r="G36" s="50"/>
      <c r="H36" s="50"/>
      <c r="I36" s="51"/>
    </row>
    <row r="37" spans="1:17" ht="6" customHeight="1" x14ac:dyDescent="0.2">
      <c r="A37" s="52"/>
      <c r="B37" s="53"/>
      <c r="C37" s="54"/>
      <c r="E37" s="52"/>
      <c r="F37" s="52"/>
      <c r="G37" s="52"/>
      <c r="H37" s="52"/>
      <c r="I37" s="52"/>
    </row>
    <row r="38" spans="1:17" ht="15" customHeight="1" x14ac:dyDescent="0.2">
      <c r="A38" s="6"/>
      <c r="B38" s="56" t="s">
        <v>33</v>
      </c>
      <c r="C38" s="56"/>
      <c r="D38" s="56"/>
      <c r="E38" s="56"/>
      <c r="F38" s="56"/>
      <c r="G38" s="56"/>
      <c r="H38" s="56"/>
      <c r="I38" s="57"/>
      <c r="J38" s="57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7"/>
      <c r="C39" s="58"/>
      <c r="D39" s="59"/>
      <c r="E39" s="59"/>
      <c r="F39" s="6"/>
      <c r="G39" s="60"/>
      <c r="H39" s="58"/>
      <c r="I39" s="59"/>
      <c r="J39" s="59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1"/>
      <c r="C40" s="61"/>
      <c r="D40" s="59"/>
      <c r="E40" s="62"/>
      <c r="F40" s="62"/>
      <c r="G40" s="62"/>
      <c r="H40" s="62"/>
      <c r="I40" s="59"/>
      <c r="J40" s="59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/>
      <c r="C41" s="63"/>
      <c r="D41" s="64"/>
      <c r="E41" s="63"/>
      <c r="F41" s="63"/>
      <c r="G41" s="65"/>
      <c r="H41" s="65"/>
      <c r="I41" s="66"/>
      <c r="J41" s="6"/>
      <c r="P41" s="6"/>
      <c r="Q41" s="6"/>
    </row>
    <row r="42" spans="1:17" ht="14.1" customHeight="1" x14ac:dyDescent="0.2">
      <c r="A42" s="6"/>
      <c r="B42" s="67"/>
      <c r="C42" s="67"/>
      <c r="D42" s="68"/>
      <c r="E42" s="67"/>
      <c r="F42" s="67"/>
      <c r="G42" s="69"/>
      <c r="H42" s="69"/>
      <c r="I42" s="66"/>
      <c r="J42" s="6"/>
      <c r="P42" s="6"/>
      <c r="Q42" s="6"/>
    </row>
    <row r="43" spans="1:17" x14ac:dyDescent="0.2">
      <c r="B43" s="6"/>
      <c r="C43" s="6"/>
      <c r="D43" s="70"/>
      <c r="E43" s="6"/>
      <c r="F43" s="6"/>
      <c r="G43" s="6"/>
    </row>
    <row r="44" spans="1:17" x14ac:dyDescent="0.2">
      <c r="B44" s="6"/>
      <c r="C44" s="6"/>
      <c r="D44" s="70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B2:H2"/>
    <mergeCell ref="A3:H3"/>
    <mergeCell ref="C4:G4"/>
    <mergeCell ref="D5:G5"/>
    <mergeCell ref="A6:I6"/>
  </mergeCells>
  <printOptions horizontalCentered="1" verticalCentered="1"/>
  <pageMargins left="0.39370078740157483" right="0" top="0.43307086614173229" bottom="0.70866141732283472" header="0.39370078740157483" footer="0"/>
  <pageSetup scale="8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5.6</vt:lpstr>
      <vt:lpstr>'5.6'!Área_de_impresión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2018-07-17T02:27:24Z</dcterms:created>
  <dcterms:modified xsi:type="dcterms:W3CDTF">2018-07-17T02:27:24Z</dcterms:modified>
</cp:coreProperties>
</file>